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<sst xmlns="http://schemas.openxmlformats.org/spreadsheetml/2006/main" count="119" uniqueCount="57">
  <si>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</si>
  <si>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</si>
  <si>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</si>
  <si>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</si>
  <si>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</si>
  <si>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</si>
  <si>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</si>
  <si>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</si>
  <si>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</si>
  <si>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</si>
  <si>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</si>
  <si>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</si>
  <si>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保障类别</t>
  </si>
  <si>
    <t>发放金额</t>
  </si>
  <si>
    <t>待遇开始享受时间</t>
  </si>
  <si>
    <t>享受原因</t>
  </si>
  <si>
    <t>白道口镇</t>
  </si>
  <si>
    <t>李营村</t>
  </si>
  <si>
    <t>1</t>
  </si>
  <si>
    <t>单人保</t>
  </si>
  <si>
    <t>农村低保</t>
  </si>
  <si>
    <t>张俊贤</t>
  </si>
  <si>
    <t>B</t>
  </si>
  <si>
    <t>因病</t>
  </si>
  <si>
    <t>410526195707171576</t>
  </si>
  <si>
    <t>低保边缘家庭成员</t>
  </si>
  <si>
    <t>碗爱贝</t>
  </si>
  <si>
    <t>410526195505201626</t>
  </si>
  <si>
    <t>李秀真</t>
  </si>
  <si>
    <t>因残</t>
  </si>
  <si>
    <t>410526195204191524</t>
  </si>
  <si>
    <t>李景雷</t>
  </si>
  <si>
    <t>410526197312141515</t>
  </si>
  <si>
    <t>李思颖</t>
  </si>
  <si>
    <t>410526200902160403</t>
  </si>
  <si>
    <t>冯素民</t>
  </si>
  <si>
    <t>410526197504011520</t>
  </si>
  <si>
    <t>张自含</t>
  </si>
  <si>
    <t>410526195407151645</t>
  </si>
  <si>
    <t>碗振亮</t>
  </si>
  <si>
    <t>410526195202151553</t>
  </si>
  <si>
    <t>杨从芳</t>
  </si>
  <si>
    <t>410526196805021605</t>
  </si>
  <si>
    <t>李全盟</t>
  </si>
  <si>
    <t>410526196704281555</t>
  </si>
  <si>
    <t>秦刘拐村</t>
  </si>
  <si>
    <t>刘翠平</t>
  </si>
  <si>
    <t>410526196304281521</t>
  </si>
  <si>
    <t>秦心川</t>
  </si>
  <si>
    <t>410526196212201512</t>
  </si>
  <si>
    <t>孟村</t>
  </si>
  <si>
    <t>王翠霞</t>
  </si>
  <si>
    <t>410526197203091563</t>
  </si>
  <si>
    <t>李红强</t>
  </si>
  <si>
    <t>410526197303131550</t>
  </si>
  <si>
    <t>李亚飞</t>
  </si>
  <si>
    <t>410526200402080512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</si>
</sst>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0&#26376;&#20892;&#26449;&#20302;&#20445;&#21450;&#36793;&#32536;&#23478;&#24237;&#25104;&#21592;&#26032;&#22686;&#21462;&#2804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"/>
      <sheetName val="取消"/>
    </sheetNames>
    <sheetDataSet>
      <sheetData sheetId="0">
        <row r="3">
          <cell r="J3" t="str">
            <v>410526195707171576</v>
          </cell>
        </row>
        <row r="4">
          <cell r="J4" t="str">
            <v>410526195505201626</v>
          </cell>
        </row>
        <row r="5">
          <cell r="J5" t="str">
            <v>410526195204191524</v>
          </cell>
        </row>
        <row r="6">
          <cell r="J6" t="str">
            <v>410526197312141515</v>
          </cell>
        </row>
        <row r="7">
          <cell r="J7" t="str">
            <v>410526200902160403</v>
          </cell>
        </row>
        <row r="8">
          <cell r="J8" t="str">
            <v>410526197504011520</v>
          </cell>
        </row>
        <row r="9">
          <cell r="J9" t="str">
            <v>410526195407151645</v>
          </cell>
        </row>
        <row r="10">
          <cell r="J10" t="str">
            <v>410526195202151553</v>
          </cell>
        </row>
        <row r="11">
          <cell r="J11" t="str">
            <v>410526196805021605</v>
          </cell>
        </row>
        <row r="12">
          <cell r="J12" t="str">
            <v>410526196704281555</v>
          </cell>
        </row>
        <row r="13">
          <cell r="J13" t="str">
            <v>410526196304281521</v>
          </cell>
        </row>
        <row r="14">
          <cell r="J14" t="str">
            <v>410526196212201512</v>
          </cell>
        </row>
        <row r="15">
          <cell r="J15" t="str">
            <v>410526197203091563</v>
          </cell>
        </row>
        <row r="16">
          <cell r="J16" t="str">
            <v>410526197303131550</v>
          </cell>
        </row>
        <row r="17">
          <cell r="J17" t="str">
            <v>410526200402080512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F21" sqref="F21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19.75" style="1" customWidth="1"/>
    <col min="10" max="10" width="6.525" style="1" customWidth="1"/>
    <col min="11" max="11" width="6.8" style="1" customWidth="1"/>
    <col min="12" max="12" width="6.66666666666667" style="1" customWidth="1"/>
    <col min="13" max="13" width="9" style="1"/>
    <col min="14" max="14" width="12.25" style="1" customWidth="1"/>
    <col min="15" max="15" width="9.375" style="1"/>
    <col min="16" max="16" width="12.375" style="1" customWidth="1"/>
    <col min="17" max="18" width="9" style="1"/>
    <col min="19" max="19" width="9" style="1" hidden="1" customWidth="1"/>
    <col min="20" max="16384" width="9" style="1"/>
  </cols>
  <sheetData>
    <row r="1" s="1" customFormat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2" t="s">
        <v>9</v>
      </c>
      <c r="J2" s="13" t="s">
        <v>10</v>
      </c>
      <c r="K2" s="12" t="s">
        <v>11</v>
      </c>
      <c r="L2" s="5" t="s">
        <v>12</v>
      </c>
      <c r="M2" s="5" t="s">
        <v>13</v>
      </c>
      <c r="N2" s="13" t="s">
        <v>14</v>
      </c>
      <c r="O2" s="5" t="s">
        <v>15</v>
      </c>
    </row>
    <row r="3" s="3" customFormat="1" ht="16" customHeight="1" spans="1:19">
      <c r="A3" s="7" t="s">
        <v>16</v>
      </c>
      <c r="B3" s="8" t="s">
        <v>17</v>
      </c>
      <c r="C3" s="7" t="s">
        <v>18</v>
      </c>
      <c r="D3" s="9">
        <v>1</v>
      </c>
      <c r="E3" s="9">
        <v>2</v>
      </c>
      <c r="F3" s="10" t="s">
        <v>19</v>
      </c>
      <c r="G3" s="7" t="s">
        <v>20</v>
      </c>
      <c r="H3" s="8" t="s">
        <v>21</v>
      </c>
      <c r="I3" s="14" t="str">
        <f>REPLACE(S3,7,8,"********")</f>
        <v>410526********1576</v>
      </c>
      <c r="J3" s="15" t="str">
        <f t="shared" ref="J3:J17" si="0">IF(OR(LEN(I3)=15,LEN(I3)=18),IF(MOD(MID(I3,15,3)*1,2),"男","女"),#N/A)</f>
        <v>男</v>
      </c>
      <c r="K3" s="15" cm="1">
        <f ca="1" t="array" ref="K3">_xlfn.IFS(LEN([1]新增!J3)=15,DATEDIF(TEXT("19"&amp;MID([1]新增!J3,7,6),"0-00-00"),TODAY(),"y"),LEN([1]新增!J3)=18,DATEDIF(TEXT(MID([1]新增!J3,7,8),"0-00-00"),TODAY(),"y"),TRUE,"身份证错误")</f>
        <v>68</v>
      </c>
      <c r="L3" s="9" t="s">
        <v>22</v>
      </c>
      <c r="M3" s="9">
        <v>259</v>
      </c>
      <c r="N3" s="9">
        <v>20251001</v>
      </c>
      <c r="O3" s="16" t="s">
        <v>23</v>
      </c>
      <c r="S3" s="17" t="s">
        <v>24</v>
      </c>
    </row>
    <row r="4" s="3" customFormat="1" ht="16" customHeight="1" spans="1:19">
      <c r="A4" s="7" t="s">
        <v>16</v>
      </c>
      <c r="B4" s="8" t="s">
        <v>17</v>
      </c>
      <c r="C4" s="10">
        <v>2</v>
      </c>
      <c r="D4" s="10"/>
      <c r="E4" s="10"/>
      <c r="F4" s="10" t="s">
        <v>19</v>
      </c>
      <c r="G4" s="7" t="s">
        <v>25</v>
      </c>
      <c r="H4" s="8" t="s">
        <v>26</v>
      </c>
      <c r="I4" s="14" t="str">
        <f t="shared" ref="I4:I17" si="1">REPLACE(S4,7,8,"********")</f>
        <v>410526********1626</v>
      </c>
      <c r="J4" s="15" t="str">
        <f t="shared" si="0"/>
        <v>女</v>
      </c>
      <c r="K4" s="15" cm="1">
        <f ca="1" t="array" ref="K4">_xlfn.IFS(LEN([1]新增!J4)=15,DATEDIF(TEXT("19"&amp;MID([1]新增!J4,7,6),"0-00-00"),TODAY(),"y"),LEN([1]新增!J4)=18,DATEDIF(TEXT(MID([1]新增!J4,7,8),"0-00-00"),TODAY(),"y"),TRUE,"身份证错误")</f>
        <v>70</v>
      </c>
      <c r="L4" s="9"/>
      <c r="M4" s="9"/>
      <c r="N4" s="9"/>
      <c r="O4" s="16"/>
      <c r="S4" s="17" t="s">
        <v>27</v>
      </c>
    </row>
    <row r="5" s="3" customFormat="1" ht="16" customHeight="1" spans="1:19">
      <c r="A5" s="7" t="s">
        <v>16</v>
      </c>
      <c r="B5" s="8" t="s">
        <v>17</v>
      </c>
      <c r="C5" s="11">
        <v>1</v>
      </c>
      <c r="D5" s="10">
        <v>1</v>
      </c>
      <c r="E5" s="10">
        <v>4</v>
      </c>
      <c r="F5" s="10" t="s">
        <v>19</v>
      </c>
      <c r="G5" s="7" t="s">
        <v>20</v>
      </c>
      <c r="H5" s="8" t="s">
        <v>28</v>
      </c>
      <c r="I5" s="14" t="str">
        <f t="shared" si="1"/>
        <v>410526********1524</v>
      </c>
      <c r="J5" s="15" t="str">
        <f t="shared" si="0"/>
        <v>女</v>
      </c>
      <c r="K5" s="15" cm="1">
        <f ca="1" t="array" ref="K5">_xlfn.IFS(LEN([1]新增!J5)=15,DATEDIF(TEXT("19"&amp;MID([1]新增!J5,7,6),"0-00-00"),TODAY(),"y"),LEN([1]新增!J5)=18,DATEDIF(TEXT(MID([1]新增!J5,7,8),"0-00-00"),TODAY(),"y"),TRUE,"身份证错误")</f>
        <v>73</v>
      </c>
      <c r="L5" s="9" t="s">
        <v>22</v>
      </c>
      <c r="M5" s="9">
        <v>259</v>
      </c>
      <c r="N5" s="9">
        <v>20251001</v>
      </c>
      <c r="O5" s="16" t="s">
        <v>29</v>
      </c>
      <c r="S5" s="18" t="s">
        <v>30</v>
      </c>
    </row>
    <row r="6" s="3" customFormat="1" ht="16" customHeight="1" spans="1:19">
      <c r="A6" s="7" t="s">
        <v>16</v>
      </c>
      <c r="B6" s="8" t="s">
        <v>17</v>
      </c>
      <c r="C6" s="10">
        <v>3</v>
      </c>
      <c r="D6" s="10"/>
      <c r="E6" s="10"/>
      <c r="F6" s="10" t="s">
        <v>19</v>
      </c>
      <c r="G6" s="7" t="s">
        <v>25</v>
      </c>
      <c r="H6" s="8" t="s">
        <v>31</v>
      </c>
      <c r="I6" s="14" t="str">
        <f t="shared" si="1"/>
        <v>410526********1515</v>
      </c>
      <c r="J6" s="15" t="str">
        <f t="shared" si="0"/>
        <v>男</v>
      </c>
      <c r="K6" s="15" cm="1">
        <f ca="1" t="array" ref="K6">_xlfn.IFS(LEN([1]新增!J6)=15,DATEDIF(TEXT("19"&amp;MID([1]新增!J6,7,6),"0-00-00"),TODAY(),"y"),LEN([1]新增!J6)=18,DATEDIF(TEXT(MID([1]新增!J6,7,8),"0-00-00"),TODAY(),"y"),TRUE,"身份证错误")</f>
        <v>51</v>
      </c>
      <c r="L6" s="9"/>
      <c r="M6" s="9"/>
      <c r="N6" s="9"/>
      <c r="O6" s="16"/>
      <c r="S6" s="17" t="s">
        <v>32</v>
      </c>
    </row>
    <row r="7" s="3" customFormat="1" ht="16" customHeight="1" spans="1:19">
      <c r="A7" s="7" t="s">
        <v>16</v>
      </c>
      <c r="B7" s="8" t="s">
        <v>17</v>
      </c>
      <c r="C7" s="10">
        <v>8</v>
      </c>
      <c r="D7" s="10"/>
      <c r="E7" s="10"/>
      <c r="F7" s="10" t="s">
        <v>19</v>
      </c>
      <c r="G7" s="7" t="s">
        <v>25</v>
      </c>
      <c r="H7" s="8" t="s">
        <v>33</v>
      </c>
      <c r="I7" s="14" t="str">
        <f t="shared" si="1"/>
        <v>410526********0403</v>
      </c>
      <c r="J7" s="15" t="str">
        <f t="shared" si="0"/>
        <v>女</v>
      </c>
      <c r="K7" s="15" cm="1">
        <f ca="1" t="array" ref="K7">_xlfn.IFS(LEN([1]新增!J7)=15,DATEDIF(TEXT("19"&amp;MID([1]新增!J7,7,6),"0-00-00"),TODAY(),"y"),LEN([1]新增!J7)=18,DATEDIF(TEXT(MID([1]新增!J7,7,8),"0-00-00"),TODAY(),"y"),TRUE,"身份证错误")</f>
        <v>16</v>
      </c>
      <c r="L7" s="9"/>
      <c r="M7" s="9"/>
      <c r="N7" s="9"/>
      <c r="O7" s="16"/>
      <c r="S7" s="17" t="s">
        <v>34</v>
      </c>
    </row>
    <row r="8" s="3" customFormat="1" ht="16" customHeight="1" spans="1:19">
      <c r="A8" s="7" t="s">
        <v>16</v>
      </c>
      <c r="B8" s="8" t="s">
        <v>17</v>
      </c>
      <c r="C8" s="10">
        <v>9</v>
      </c>
      <c r="D8" s="10"/>
      <c r="E8" s="10"/>
      <c r="F8" s="10" t="s">
        <v>19</v>
      </c>
      <c r="G8" s="7" t="s">
        <v>25</v>
      </c>
      <c r="H8" s="8" t="s">
        <v>35</v>
      </c>
      <c r="I8" s="14" t="str">
        <f t="shared" si="1"/>
        <v>410526********1520</v>
      </c>
      <c r="J8" s="15" t="str">
        <f t="shared" si="0"/>
        <v>女</v>
      </c>
      <c r="K8" s="15" cm="1">
        <f ca="1" t="array" ref="K8">_xlfn.IFS(LEN([1]新增!J8)=15,DATEDIF(TEXT("19"&amp;MID([1]新增!J8,7,6),"0-00-00"),TODAY(),"y"),LEN([1]新增!J8)=18,DATEDIF(TEXT(MID([1]新增!J8,7,8),"0-00-00"),TODAY(),"y"),TRUE,"身份证错误")</f>
        <v>50</v>
      </c>
      <c r="L8" s="10"/>
      <c r="M8" s="10"/>
      <c r="N8" s="8"/>
      <c r="O8" s="8"/>
      <c r="S8" s="17" t="s">
        <v>36</v>
      </c>
    </row>
    <row r="9" s="3" customFormat="1" ht="16" customHeight="1" spans="1:19">
      <c r="A9" s="7" t="s">
        <v>16</v>
      </c>
      <c r="B9" s="8" t="s">
        <v>17</v>
      </c>
      <c r="C9" s="10">
        <v>1</v>
      </c>
      <c r="D9" s="10">
        <v>1</v>
      </c>
      <c r="E9" s="10">
        <v>2</v>
      </c>
      <c r="F9" s="10" t="s">
        <v>19</v>
      </c>
      <c r="G9" s="7" t="s">
        <v>20</v>
      </c>
      <c r="H9" s="8" t="s">
        <v>37</v>
      </c>
      <c r="I9" s="14" t="str">
        <f t="shared" si="1"/>
        <v>410526********1645</v>
      </c>
      <c r="J9" s="15" t="str">
        <f t="shared" si="0"/>
        <v>女</v>
      </c>
      <c r="K9" s="15" cm="1">
        <f ca="1" t="array" ref="K9">_xlfn.IFS(LEN([1]新增!J9)=15,DATEDIF(TEXT("19"&amp;MID([1]新增!J9,7,6),"0-00-00"),TODAY(),"y"),LEN([1]新增!J9)=18,DATEDIF(TEXT(MID([1]新增!J9,7,8),"0-00-00"),TODAY(),"y"),TRUE,"身份证错误")</f>
        <v>71</v>
      </c>
      <c r="L9" s="9" t="s">
        <v>22</v>
      </c>
      <c r="M9" s="9">
        <v>259</v>
      </c>
      <c r="N9" s="9">
        <v>20251001</v>
      </c>
      <c r="O9" s="16" t="s">
        <v>23</v>
      </c>
      <c r="S9" s="17" t="s">
        <v>38</v>
      </c>
    </row>
    <row r="10" s="3" customFormat="1" ht="16" customHeight="1" spans="1:19">
      <c r="A10" s="7" t="s">
        <v>16</v>
      </c>
      <c r="B10" s="8" t="s">
        <v>17</v>
      </c>
      <c r="C10" s="10">
        <v>2</v>
      </c>
      <c r="D10" s="10"/>
      <c r="E10" s="10"/>
      <c r="F10" s="10" t="s">
        <v>19</v>
      </c>
      <c r="G10" s="7" t="s">
        <v>25</v>
      </c>
      <c r="H10" s="8" t="s">
        <v>39</v>
      </c>
      <c r="I10" s="14" t="str">
        <f t="shared" si="1"/>
        <v>410526********1553</v>
      </c>
      <c r="J10" s="15" t="str">
        <f t="shared" si="0"/>
        <v>男</v>
      </c>
      <c r="K10" s="15" cm="1">
        <f ca="1" t="array" ref="K10">_xlfn.IFS(LEN([1]新增!J10)=15,DATEDIF(TEXT("19"&amp;MID([1]新增!J10,7,6),"0-00-00"),TODAY(),"y"),LEN([1]新增!J10)=18,DATEDIF(TEXT(MID([1]新增!J10,7,8),"0-00-00"),TODAY(),"y"),TRUE,"身份证错误")</f>
        <v>73</v>
      </c>
      <c r="L10" s="9"/>
      <c r="M10" s="9"/>
      <c r="N10" s="9"/>
      <c r="O10" s="16"/>
      <c r="S10" s="17" t="s">
        <v>40</v>
      </c>
    </row>
    <row r="11" s="3" customFormat="1" ht="16" customHeight="1" spans="1:19">
      <c r="A11" s="7" t="s">
        <v>16</v>
      </c>
      <c r="B11" s="8" t="s">
        <v>17</v>
      </c>
      <c r="C11" s="10">
        <v>1</v>
      </c>
      <c r="D11" s="10">
        <v>1</v>
      </c>
      <c r="E11" s="10">
        <v>2</v>
      </c>
      <c r="F11" s="10" t="s">
        <v>19</v>
      </c>
      <c r="G11" s="7" t="s">
        <v>20</v>
      </c>
      <c r="H11" s="8" t="s">
        <v>41</v>
      </c>
      <c r="I11" s="14" t="str">
        <f t="shared" si="1"/>
        <v>410526********1605</v>
      </c>
      <c r="J11" s="15" t="str">
        <f t="shared" si="0"/>
        <v>女</v>
      </c>
      <c r="K11" s="15" cm="1">
        <f ca="1" t="array" ref="K11">_xlfn.IFS(LEN([1]新增!J11)=15,DATEDIF(TEXT("19"&amp;MID([1]新增!J11,7,6),"0-00-00"),TODAY(),"y"),LEN([1]新增!J11)=18,DATEDIF(TEXT(MID([1]新增!J11,7,8),"0-00-00"),TODAY(),"y"),TRUE,"身份证错误")</f>
        <v>57</v>
      </c>
      <c r="L11" s="9" t="s">
        <v>22</v>
      </c>
      <c r="M11" s="9">
        <v>259</v>
      </c>
      <c r="N11" s="9">
        <v>20251001</v>
      </c>
      <c r="O11" s="16" t="s">
        <v>23</v>
      </c>
      <c r="S11" s="17" t="s">
        <v>42</v>
      </c>
    </row>
    <row r="12" s="3" customFormat="1" ht="16" customHeight="1" spans="1:19">
      <c r="A12" s="7" t="s">
        <v>16</v>
      </c>
      <c r="B12" s="8" t="s">
        <v>17</v>
      </c>
      <c r="C12" s="10">
        <v>2</v>
      </c>
      <c r="D12" s="10"/>
      <c r="E12" s="10"/>
      <c r="F12" s="10" t="s">
        <v>19</v>
      </c>
      <c r="G12" s="7" t="s">
        <v>25</v>
      </c>
      <c r="H12" s="8" t="s">
        <v>43</v>
      </c>
      <c r="I12" s="14" t="str">
        <f t="shared" si="1"/>
        <v>410526********1555</v>
      </c>
      <c r="J12" s="15" t="str">
        <f t="shared" si="0"/>
        <v>男</v>
      </c>
      <c r="K12" s="15" cm="1">
        <f ca="1" t="array" ref="K12">_xlfn.IFS(LEN([1]新增!J12)=15,DATEDIF(TEXT("19"&amp;MID([1]新增!J12,7,6),"0-00-00"),TODAY(),"y"),LEN([1]新增!J12)=18,DATEDIF(TEXT(MID([1]新增!J12,7,8),"0-00-00"),TODAY(),"y"),TRUE,"身份证错误")</f>
        <v>58</v>
      </c>
      <c r="L12" s="9"/>
      <c r="M12" s="9"/>
      <c r="N12" s="9"/>
      <c r="O12" s="16"/>
      <c r="S12" s="17" t="s">
        <v>44</v>
      </c>
    </row>
    <row r="13" s="3" customFormat="1" ht="16" customHeight="1" spans="1:19">
      <c r="A13" s="7" t="s">
        <v>16</v>
      </c>
      <c r="B13" s="8" t="s">
        <v>45</v>
      </c>
      <c r="C13" s="10">
        <v>1</v>
      </c>
      <c r="D13" s="10">
        <v>1</v>
      </c>
      <c r="E13" s="10">
        <v>2</v>
      </c>
      <c r="F13" s="10" t="s">
        <v>19</v>
      </c>
      <c r="G13" s="7" t="s">
        <v>20</v>
      </c>
      <c r="H13" s="8" t="s">
        <v>46</v>
      </c>
      <c r="I13" s="14" t="str">
        <f t="shared" si="1"/>
        <v>410526********1521</v>
      </c>
      <c r="J13" s="15" t="str">
        <f t="shared" si="0"/>
        <v>女</v>
      </c>
      <c r="K13" s="15" cm="1">
        <f ca="1" t="array" ref="K13">_xlfn.IFS(LEN([1]新增!J13)=15,DATEDIF(TEXT("19"&amp;MID([1]新增!J13,7,6),"0-00-00"),TODAY(),"y"),LEN([1]新增!J13)=18,DATEDIF(TEXT(MID([1]新增!J13,7,8),"0-00-00"),TODAY(),"y"),TRUE,"身份证错误")</f>
        <v>62</v>
      </c>
      <c r="L13" s="9" t="s">
        <v>22</v>
      </c>
      <c r="M13" s="9">
        <v>259</v>
      </c>
      <c r="N13" s="9">
        <v>20251001</v>
      </c>
      <c r="O13" s="16" t="s">
        <v>23</v>
      </c>
      <c r="S13" s="17" t="s">
        <v>47</v>
      </c>
    </row>
    <row r="14" s="3" customFormat="1" ht="16" customHeight="1" spans="1:19">
      <c r="A14" s="7" t="s">
        <v>16</v>
      </c>
      <c r="B14" s="8" t="s">
        <v>45</v>
      </c>
      <c r="C14" s="10">
        <v>2</v>
      </c>
      <c r="D14" s="10"/>
      <c r="E14" s="10"/>
      <c r="F14" s="10" t="s">
        <v>19</v>
      </c>
      <c r="G14" s="7" t="s">
        <v>25</v>
      </c>
      <c r="H14" s="8" t="s">
        <v>48</v>
      </c>
      <c r="I14" s="14" t="str">
        <f t="shared" si="1"/>
        <v>410526********1512</v>
      </c>
      <c r="J14" s="15" t="str">
        <f t="shared" si="0"/>
        <v>男</v>
      </c>
      <c r="K14" s="15" cm="1">
        <f ca="1" t="array" ref="K14">_xlfn.IFS(LEN([1]新增!J14)=15,DATEDIF(TEXT("19"&amp;MID([1]新增!J14,7,6),"0-00-00"),TODAY(),"y"),LEN([1]新增!J14)=18,DATEDIF(TEXT(MID([1]新增!J14,7,8),"0-00-00"),TODAY(),"y"),TRUE,"身份证错误")</f>
        <v>62</v>
      </c>
      <c r="L14" s="9"/>
      <c r="M14" s="9"/>
      <c r="N14" s="9"/>
      <c r="O14" s="16"/>
      <c r="S14" s="17" t="s">
        <v>49</v>
      </c>
    </row>
    <row r="15" s="3" customFormat="1" ht="16" customHeight="1" spans="1:19">
      <c r="A15" s="7" t="s">
        <v>16</v>
      </c>
      <c r="B15" s="8" t="s">
        <v>50</v>
      </c>
      <c r="C15" s="10">
        <v>1</v>
      </c>
      <c r="D15" s="10">
        <v>1</v>
      </c>
      <c r="E15" s="10">
        <v>3</v>
      </c>
      <c r="F15" s="10" t="s">
        <v>19</v>
      </c>
      <c r="G15" s="7" t="s">
        <v>20</v>
      </c>
      <c r="H15" s="8" t="s">
        <v>51</v>
      </c>
      <c r="I15" s="14" t="str">
        <f t="shared" si="1"/>
        <v>410526********1563</v>
      </c>
      <c r="J15" s="15" t="str">
        <f t="shared" si="0"/>
        <v>女</v>
      </c>
      <c r="K15" s="15" cm="1">
        <f ca="1" t="array" ref="K15">_xlfn.IFS(LEN([1]新增!J15)=15,DATEDIF(TEXT("19"&amp;MID([1]新增!J15,7,6),"0-00-00"),TODAY(),"y"),LEN([1]新增!J15)=18,DATEDIF(TEXT(MID([1]新增!J15,7,8),"0-00-00"),TODAY(),"y"),TRUE,"身份证错误")</f>
        <v>53</v>
      </c>
      <c r="L15" s="9" t="s">
        <v>22</v>
      </c>
      <c r="M15" s="9">
        <v>259</v>
      </c>
      <c r="N15" s="9">
        <v>20251001</v>
      </c>
      <c r="O15" s="16" t="s">
        <v>23</v>
      </c>
      <c r="S15" s="17" t="s">
        <v>52</v>
      </c>
    </row>
    <row r="16" s="3" customFormat="1" ht="16" customHeight="1" spans="1:19">
      <c r="A16" s="7" t="s">
        <v>16</v>
      </c>
      <c r="B16" s="8" t="s">
        <v>50</v>
      </c>
      <c r="C16" s="10">
        <v>2</v>
      </c>
      <c r="D16" s="10"/>
      <c r="E16" s="10"/>
      <c r="F16" s="10" t="s">
        <v>19</v>
      </c>
      <c r="G16" s="7" t="s">
        <v>25</v>
      </c>
      <c r="H16" s="8" t="s">
        <v>53</v>
      </c>
      <c r="I16" s="14" t="str">
        <f t="shared" si="1"/>
        <v>410526********1550</v>
      </c>
      <c r="J16" s="15" t="str">
        <f t="shared" si="0"/>
        <v>男</v>
      </c>
      <c r="K16" s="15" cm="1">
        <f ca="1" t="array" ref="K16">_xlfn.IFS(LEN([1]新增!J16)=15,DATEDIF(TEXT("19"&amp;MID([1]新增!J16,7,6),"0-00-00"),TODAY(),"y"),LEN([1]新增!J16)=18,DATEDIF(TEXT(MID([1]新增!J16,7,8),"0-00-00"),TODAY(),"y"),TRUE,"身份证错误")</f>
        <v>52</v>
      </c>
      <c r="L16" s="9"/>
      <c r="M16" s="9"/>
      <c r="N16" s="9"/>
      <c r="O16" s="16"/>
      <c r="S16" s="17" t="s">
        <v>54</v>
      </c>
    </row>
    <row r="17" s="3" customFormat="1" ht="16" customHeight="1" spans="1:19">
      <c r="A17" s="7" t="s">
        <v>16</v>
      </c>
      <c r="B17" s="8" t="s">
        <v>50</v>
      </c>
      <c r="C17" s="10">
        <v>3</v>
      </c>
      <c r="D17" s="10"/>
      <c r="E17" s="10"/>
      <c r="F17" s="10" t="s">
        <v>19</v>
      </c>
      <c r="G17" s="7" t="s">
        <v>25</v>
      </c>
      <c r="H17" s="8" t="s">
        <v>55</v>
      </c>
      <c r="I17" s="14" t="str">
        <f t="shared" si="1"/>
        <v>410526********0512</v>
      </c>
      <c r="J17" s="15" t="str">
        <f t="shared" si="0"/>
        <v>男</v>
      </c>
      <c r="K17" s="15" cm="1">
        <f ca="1" t="array" ref="K17">_xlfn.IFS(LEN([1]新增!J17)=15,DATEDIF(TEXT("19"&amp;MID([1]新增!J17,7,6),"0-00-00"),TODAY(),"y"),LEN([1]新增!J17)=18,DATEDIF(TEXT(MID([1]新增!J17,7,8),"0-00-00"),TODAY(),"y"),TRUE,"身份证错误")</f>
        <v>21</v>
      </c>
      <c r="L17" s="9"/>
      <c r="M17" s="9"/>
      <c r="N17" s="9"/>
      <c r="O17" s="16"/>
      <c r="S17" s="17" t="s">
        <v>56</v>
      </c>
    </row>
  </sheetData>
  <mergeCells count="1">
    <mergeCell ref="A1:O1"/>
  </mergeCells>
  <conditionalFormatting sqref="H3">
    <cfRule type="duplicateValues" dxfId="0" priority="22"/>
  </conditionalFormatting>
  <conditionalFormatting sqref="H4">
    <cfRule type="duplicateValues" dxfId="0" priority="21"/>
  </conditionalFormatting>
  <conditionalFormatting sqref="H5">
    <cfRule type="duplicateValues" dxfId="0" priority="20"/>
  </conditionalFormatting>
  <conditionalFormatting sqref="H6">
    <cfRule type="duplicateValues" dxfId="0" priority="19"/>
  </conditionalFormatting>
  <conditionalFormatting sqref="H7">
    <cfRule type="duplicateValues" dxfId="0" priority="18"/>
  </conditionalFormatting>
  <conditionalFormatting sqref="H8">
    <cfRule type="duplicateValues" dxfId="0" priority="17"/>
  </conditionalFormatting>
  <conditionalFormatting sqref="H9">
    <cfRule type="duplicateValues" dxfId="0" priority="16"/>
  </conditionalFormatting>
  <conditionalFormatting sqref="H10">
    <cfRule type="duplicateValues" dxfId="0" priority="15"/>
  </conditionalFormatting>
  <conditionalFormatting sqref="H11">
    <cfRule type="duplicateValues" dxfId="0" priority="13"/>
  </conditionalFormatting>
  <conditionalFormatting sqref="S11">
    <cfRule type="duplicateValues" dxfId="0" priority="11"/>
  </conditionalFormatting>
  <conditionalFormatting sqref="H12">
    <cfRule type="duplicateValues" dxfId="0" priority="12"/>
  </conditionalFormatting>
  <conditionalFormatting sqref="S12">
    <cfRule type="duplicateValues" dxfId="0" priority="10"/>
  </conditionalFormatting>
  <conditionalFormatting sqref="H13">
    <cfRule type="duplicateValues" dxfId="0" priority="3"/>
  </conditionalFormatting>
  <conditionalFormatting sqref="H14">
    <cfRule type="duplicateValues" dxfId="0" priority="2"/>
  </conditionalFormatting>
  <conditionalFormatting sqref="H15">
    <cfRule type="duplicateValues" dxfId="0" priority="9"/>
  </conditionalFormatting>
  <conditionalFormatting sqref="S15">
    <cfRule type="duplicateValues" dxfId="0" priority="6"/>
  </conditionalFormatting>
  <conditionalFormatting sqref="H16">
    <cfRule type="duplicateValues" dxfId="0" priority="8"/>
  </conditionalFormatting>
  <conditionalFormatting sqref="S16">
    <cfRule type="duplicateValues" dxfId="0" priority="5"/>
  </conditionalFormatting>
  <conditionalFormatting sqref="H17">
    <cfRule type="duplicateValues" dxfId="0" priority="7"/>
  </conditionalFormatting>
  <conditionalFormatting sqref="S17">
    <cfRule type="duplicateValues" dxfId="0" priority="4"/>
  </conditionalFormatting>
  <conditionalFormatting sqref="S3:S10">
    <cfRule type="duplicateValues" dxfId="0" priority="14"/>
  </conditionalFormatting>
  <conditionalFormatting sqref="S13:S14">
    <cfRule type="duplicateValues" dxfId="0" priority="1"/>
  </conditionalFormatting>
  <conditionalFormatting sqref="H1:H2 H18:H1048576">
    <cfRule type="duplicateValues" dxfId="0" priority="28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っ</cp:lastModifiedBy>
  <dcterms:created xsi:type="dcterms:W3CDTF">2025-02-21T00:37:00Z</dcterms:created>
  <dcterms:modified xsi:type="dcterms:W3CDTF">2025-09-22T08:35:30Z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E95DEC0FD5E8438087014D42869EE5A0_13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